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1" r:id="rId5"/>
  </sheets>
  <definedNames>
    <definedName name="_xlnm.Print_Area" localSheetId="0">'1кв'!$A$1:$E$51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26" i="31" l="1"/>
  <c r="C18" i="31"/>
  <c r="C17" i="31"/>
  <c r="C15" i="31"/>
  <c r="C14" i="31"/>
  <c r="C13" i="31"/>
  <c r="C12" i="31"/>
  <c r="C11" i="31"/>
  <c r="C20" i="31" s="1"/>
  <c r="C8" i="31"/>
  <c r="C9" i="31" s="1"/>
  <c r="C6" i="31"/>
  <c r="C21" i="31" s="1"/>
  <c r="B44" i="29" l="1"/>
  <c r="E23" i="29"/>
  <c r="E22" i="29"/>
  <c r="E26" i="29" s="1"/>
  <c r="B47" i="29" s="1"/>
  <c r="B48" i="29" l="1"/>
  <c r="B44" i="28"/>
  <c r="E23" i="28"/>
  <c r="E22" i="28"/>
  <c r="E26" i="28" l="1"/>
  <c r="B47" i="28" s="1"/>
  <c r="B48" i="28" s="1"/>
  <c r="B44" i="27"/>
  <c r="E23" i="27"/>
  <c r="E22" i="27"/>
  <c r="E26" i="27" s="1"/>
  <c r="B47" i="27" s="1"/>
  <c r="B48" i="27" s="1"/>
  <c r="E29" i="26" l="1"/>
  <c r="E27" i="26"/>
  <c r="E23" i="26" l="1"/>
  <c r="E22" i="26"/>
  <c r="B50" i="26" s="1"/>
  <c r="B51" i="26" l="1"/>
</calcChain>
</file>

<file path=xl/sharedStrings.xml><?xml version="1.0" encoding="utf-8"?>
<sst xmlns="http://schemas.openxmlformats.org/spreadsheetml/2006/main" count="254" uniqueCount="97">
  <si>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</si>
  <si>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</si>
  <si>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</si>
  <si>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</si>
  <si>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</si>
  <si>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</si>
  <si>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</si>
  <si>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</si>
  <si>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</si>
  <si>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</si>
  <si>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</si>
  <si>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</si>
  <si>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</si>
  <si>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</si>
  <si>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</si>
  <si>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</si>
  <si>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</si>
  <si>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</si>
  <si>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</si>
  <si>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</si>
  <si>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</si>
  <si>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</si>
  <si>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</si>
  <si>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</si>
  <si>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</si>
  <si>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</si>
  <si>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Бушевой Ольги Алексеевны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</si>
  <si>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№121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</si>
  <si>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№92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</si>
  <si>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</si>
  <si>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Бушевой О.А.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</si>
  <si>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</si>
  <si>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</si>
  <si>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</si>
  <si>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</si>
  <si>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</si>
  <si>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</si>
  <si>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</si>
  <si>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- 248,7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</si>
  <si>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</si>
  <si>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</si>
  <si>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</si>
  <si>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</si>
  <si>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</si>
  <si>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</si>
  <si>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</si>
  <si>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12527,04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</si>
  <si>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</si>
  <si>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</si>
  <si>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</si>
  <si>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</si>
  <si>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Испытание электрических сетей</t>
  </si>
  <si>
    <t>Замена стояка КНС в квартире №2</t>
  </si>
  <si>
    <t>март</t>
  </si>
  <si>
    <t>ч/ч</t>
  </si>
  <si>
    <t xml:space="preserve">           2. Всего за период с "01" 01 2024 г. по "31" 03 2024 г. выполнено работ (оказано услуг) на общую сумму двадцать восемь  тысяч пятьдесят семь рублей 12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</si>
  <si>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</si>
  <si>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</si>
  <si>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</si>
  <si>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девять тысяч двести четырнадцать рублей 34 копейки.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</si>
  <si>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</si>
  <si>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</si>
  <si>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</si>
  <si>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девять тысяч восемьсот девяносто три рубля 29 копеек.</t>
  </si>
  <si>
    <t>Предъявлено населению 13459,68</t>
  </si>
  <si>
    <t>Оплачено, руб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</si>
  <si>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</si>
  <si>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</si>
  <si>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</si>
  <si>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</si>
  <si>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</si>
  <si>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</si>
  <si>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</si>
  <si>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</si>
  <si>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</si>
  <si>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</si>
  <si>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</si>
  <si>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</si>
  <si>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</si>
  <si>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</si>
  <si>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</si>
  <si>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</si>
  <si>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</si>
  <si>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</si>
  <si>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</si>
  <si>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</si>
  <si>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</si>
  <si>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</si>
  <si>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</si>
  <si>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 4 квартал 2024 года</t>
  </si>
  <si>
    <t>31.12.2024 г.</t>
  </si>
  <si>
    <t>4 квартал</t>
  </si>
  <si>
    <t xml:space="preserve">           2. Всего за период с "01" 10 2024 г. по "31" 12 2024 г. выполнено работ (оказано услуг) на общую сумму девять тысяч восемьсот девяносто три рубля 29 копеек.</t>
  </si>
  <si>
    <t>по ж.д. ул. Молодогвардейцев, д. 9</t>
  </si>
  <si>
    <t>Начислено всего 51973,44</t>
  </si>
  <si>
    <t>Непредвиденные работы 16 ч/ч</t>
  </si>
  <si>
    <t xml:space="preserve">   * Испытание электрических сетей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</si>
</sst>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8" fillId="0" borderId="0" xfId="1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6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8" fillId="0" borderId="0" xfId="1" applyNumberFormat="1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18" fillId="0" borderId="0" xfId="0" applyNumberFormat="1" applyFont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SheetLayoutView="100" workbookViewId="0">
      <selection activeCell="A26" sqref="A2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47</v>
      </c>
      <c r="B3" s="49"/>
      <c r="C3" s="49"/>
      <c r="D3" s="49"/>
      <c r="E3" s="49"/>
    </row>
    <row r="4" spans="1:5" s="1" customFormat="1" ht="15.75" x14ac:dyDescent="0.25">
      <c r="A4" s="22" t="s">
        <v>13</v>
      </c>
      <c r="B4" s="4"/>
      <c r="C4" s="4"/>
      <c r="D4" s="28"/>
      <c r="E4" s="27" t="s">
        <v>48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5" t="s">
        <v>25</v>
      </c>
      <c r="B7" s="45"/>
      <c r="C7" s="45"/>
      <c r="D7" s="45"/>
      <c r="E7" s="45"/>
    </row>
    <row r="8" spans="1:5" ht="18" customHeight="1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26</v>
      </c>
      <c r="B9" s="50"/>
      <c r="C9" s="50"/>
      <c r="D9" s="50"/>
      <c r="E9" s="50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34.5" customHeight="1" x14ac:dyDescent="0.25">
      <c r="A11" s="50" t="s">
        <v>27</v>
      </c>
      <c r="B11" s="50"/>
      <c r="C11" s="50"/>
      <c r="D11" s="50"/>
      <c r="E11" s="50"/>
    </row>
    <row r="12" spans="1:5" ht="18" customHeight="1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44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7" ht="32.25" customHeight="1" x14ac:dyDescent="0.25">
      <c r="A17" s="50" t="s">
        <v>17</v>
      </c>
      <c r="B17" s="50"/>
      <c r="C17" s="50"/>
      <c r="D17" s="50"/>
      <c r="E17" s="50"/>
    </row>
    <row r="18" spans="1:7" ht="60.75" customHeight="1" x14ac:dyDescent="0.25">
      <c r="A18" s="50" t="s">
        <v>28</v>
      </c>
      <c r="B18" s="50"/>
      <c r="C18" s="50"/>
      <c r="D18" s="50"/>
      <c r="E18" s="50"/>
    </row>
    <row r="19" spans="1:7" ht="27.75" customHeight="1" x14ac:dyDescent="0.25">
      <c r="A19" s="51" t="s">
        <v>29</v>
      </c>
      <c r="B19" s="51"/>
      <c r="C19" s="51"/>
      <c r="D19" s="51"/>
      <c r="E19" s="51"/>
    </row>
    <row r="20" spans="1:7" x14ac:dyDescent="0.25">
      <c r="A20" s="51"/>
      <c r="B20" s="51"/>
      <c r="C20" s="51"/>
      <c r="D20" s="51"/>
      <c r="E20" s="51"/>
      <c r="F20" s="2">
        <v>248.7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43</v>
      </c>
      <c r="B22" s="9" t="s">
        <v>42</v>
      </c>
      <c r="C22" s="3" t="s">
        <v>4</v>
      </c>
      <c r="D22" s="3">
        <v>7.99</v>
      </c>
      <c r="E22" s="8">
        <f>D22*F20*G20</f>
        <v>5961.3389999999999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3252.9960000000001</v>
      </c>
    </row>
    <row r="24" spans="1:7" x14ac:dyDescent="0.25">
      <c r="A24" s="7" t="s">
        <v>32</v>
      </c>
      <c r="B24" s="9" t="s">
        <v>33</v>
      </c>
      <c r="C24" s="3" t="s">
        <v>34</v>
      </c>
      <c r="D24" s="3"/>
      <c r="E24" s="8">
        <v>1539.16</v>
      </c>
    </row>
    <row r="25" spans="1:7" s="36" customFormat="1" ht="60" x14ac:dyDescent="0.25">
      <c r="A25" s="32" t="s">
        <v>49</v>
      </c>
      <c r="B25" s="33" t="s">
        <v>50</v>
      </c>
      <c r="C25" s="34" t="s">
        <v>34</v>
      </c>
      <c r="D25" s="34"/>
      <c r="E25" s="35">
        <v>142.5</v>
      </c>
    </row>
    <row r="26" spans="1:7" s="36" customFormat="1" x14ac:dyDescent="0.25">
      <c r="A26" s="32" t="s">
        <v>51</v>
      </c>
      <c r="B26" s="33" t="s">
        <v>33</v>
      </c>
      <c r="C26" s="34" t="s">
        <v>34</v>
      </c>
      <c r="D26" s="34"/>
      <c r="E26" s="35">
        <v>13000</v>
      </c>
    </row>
    <row r="27" spans="1:7" s="36" customFormat="1" ht="31.5" x14ac:dyDescent="0.25">
      <c r="A27" s="37" t="s">
        <v>52</v>
      </c>
      <c r="B27" s="33" t="s">
        <v>53</v>
      </c>
      <c r="C27" s="34" t="s">
        <v>54</v>
      </c>
      <c r="D27" s="34">
        <v>16</v>
      </c>
      <c r="E27" s="35">
        <f>D27*260.07</f>
        <v>4161.12</v>
      </c>
    </row>
    <row r="28" spans="1:7" x14ac:dyDescent="0.25">
      <c r="A28" s="7"/>
      <c r="B28" s="9"/>
      <c r="C28" s="3"/>
      <c r="D28" s="3"/>
      <c r="E28" s="8"/>
    </row>
    <row r="29" spans="1:7" s="14" customFormat="1" ht="14.25" x14ac:dyDescent="0.2">
      <c r="A29" s="10" t="s">
        <v>24</v>
      </c>
      <c r="B29" s="11"/>
      <c r="C29" s="12"/>
      <c r="D29" s="12"/>
      <c r="E29" s="13">
        <f>SUM(E22:E28)</f>
        <v>28057.114999999998</v>
      </c>
    </row>
    <row r="31" spans="1:7" ht="31.5" customHeight="1" x14ac:dyDescent="0.25">
      <c r="A31" s="57" t="s">
        <v>55</v>
      </c>
      <c r="B31" s="57"/>
      <c r="C31" s="57"/>
      <c r="D31" s="57"/>
      <c r="E31" s="57"/>
    </row>
    <row r="32" spans="1:7" ht="31.5" customHeight="1" x14ac:dyDescent="0.25">
      <c r="A32" s="50" t="s">
        <v>21</v>
      </c>
      <c r="B32" s="50"/>
      <c r="C32" s="50"/>
      <c r="D32" s="50"/>
      <c r="E32" s="50"/>
    </row>
    <row r="33" spans="1:8" x14ac:dyDescent="0.25">
      <c r="A33" s="50" t="s">
        <v>20</v>
      </c>
      <c r="B33" s="50"/>
      <c r="C33" s="50"/>
      <c r="D33" s="50"/>
      <c r="E33" s="50"/>
    </row>
    <row r="34" spans="1:8" ht="30.75" customHeight="1" x14ac:dyDescent="0.25">
      <c r="A34" s="50" t="s">
        <v>31</v>
      </c>
      <c r="B34" s="50"/>
      <c r="C34" s="50"/>
      <c r="D34" s="50"/>
      <c r="E34" s="50"/>
      <c r="F34" s="14"/>
      <c r="G34" s="14"/>
      <c r="H34" s="15"/>
    </row>
    <row r="35" spans="1:8" x14ac:dyDescent="0.25">
      <c r="A35" s="50" t="s">
        <v>18</v>
      </c>
      <c r="B35" s="50"/>
      <c r="C35" s="50"/>
      <c r="D35" s="50"/>
      <c r="E35" s="50"/>
    </row>
    <row r="36" spans="1:8" x14ac:dyDescent="0.25">
      <c r="A36" s="58" t="s">
        <v>5</v>
      </c>
      <c r="B36" s="58"/>
      <c r="C36" s="58"/>
      <c r="D36" s="58"/>
      <c r="E36" s="58"/>
    </row>
    <row r="37" spans="1:8" x14ac:dyDescent="0.25">
      <c r="A37" s="50" t="s">
        <v>18</v>
      </c>
      <c r="B37" s="50"/>
      <c r="C37" s="50"/>
      <c r="D37" s="50"/>
      <c r="E37" s="50"/>
    </row>
    <row r="38" spans="1:8" x14ac:dyDescent="0.25">
      <c r="A38" s="59" t="s">
        <v>45</v>
      </c>
      <c r="B38" s="59"/>
      <c r="C38" s="59"/>
      <c r="D38" s="59"/>
      <c r="E38" s="5"/>
    </row>
    <row r="39" spans="1:8" x14ac:dyDescent="0.25">
      <c r="B39" s="56" t="s">
        <v>19</v>
      </c>
      <c r="C39" s="56"/>
      <c r="D39" s="56"/>
      <c r="E39" s="6" t="s">
        <v>6</v>
      </c>
    </row>
    <row r="40" spans="1:8" x14ac:dyDescent="0.25">
      <c r="A40" s="25"/>
      <c r="B40" s="25"/>
      <c r="C40" s="25"/>
      <c r="D40" s="25"/>
      <c r="E40" s="25"/>
    </row>
    <row r="41" spans="1:8" x14ac:dyDescent="0.25">
      <c r="A41" s="59" t="s">
        <v>30</v>
      </c>
      <c r="B41" s="59"/>
      <c r="C41" s="59"/>
      <c r="D41" s="59"/>
      <c r="E41" s="5"/>
    </row>
    <row r="42" spans="1:8" x14ac:dyDescent="0.25">
      <c r="B42" s="56" t="s">
        <v>19</v>
      </c>
      <c r="C42" s="56"/>
      <c r="D42" s="56"/>
      <c r="E42" s="6" t="s">
        <v>6</v>
      </c>
    </row>
    <row r="45" spans="1:8" x14ac:dyDescent="0.25">
      <c r="A45" s="18" t="s">
        <v>38</v>
      </c>
    </row>
    <row r="46" spans="1:8" x14ac:dyDescent="0.25">
      <c r="A46" s="14" t="s">
        <v>35</v>
      </c>
    </row>
    <row r="47" spans="1:8" ht="15.75" x14ac:dyDescent="0.25">
      <c r="A47" s="2" t="s">
        <v>41</v>
      </c>
      <c r="B47" s="23">
        <v>18998.3</v>
      </c>
    </row>
    <row r="48" spans="1:8" x14ac:dyDescent="0.25">
      <c r="A48" s="19" t="s">
        <v>46</v>
      </c>
      <c r="B48" s="16"/>
    </row>
    <row r="49" spans="1:2" x14ac:dyDescent="0.25">
      <c r="A49" s="2" t="s">
        <v>36</v>
      </c>
      <c r="B49" s="16">
        <v>8411.81</v>
      </c>
    </row>
    <row r="50" spans="1:2" ht="30" x14ac:dyDescent="0.25">
      <c r="A50" s="24" t="s">
        <v>37</v>
      </c>
      <c r="B50" s="16">
        <f>E29</f>
        <v>28057.114999999998</v>
      </c>
    </row>
    <row r="51" spans="1:2" x14ac:dyDescent="0.25">
      <c r="A51" s="17" t="s">
        <v>40</v>
      </c>
      <c r="B51" s="20">
        <f>B47+B49-B50</f>
        <v>-647.00499999999738</v>
      </c>
    </row>
    <row r="53" spans="1:2" x14ac:dyDescent="0.25">
      <c r="B53" s="2">
        <v>18998.3</v>
      </c>
    </row>
  </sheetData>
  <mergeCells count="29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0" zoomScaleSheetLayoutView="100" workbookViewId="0">
      <selection activeCell="B50" sqref="B50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56</v>
      </c>
      <c r="B3" s="49"/>
      <c r="C3" s="49"/>
      <c r="D3" s="49"/>
      <c r="E3" s="49"/>
    </row>
    <row r="4" spans="1:5" s="1" customFormat="1" ht="15.75" x14ac:dyDescent="0.25">
      <c r="A4" s="22" t="s">
        <v>13</v>
      </c>
      <c r="B4" s="4"/>
      <c r="C4" s="4"/>
      <c r="D4" s="28"/>
      <c r="E4" s="27" t="s">
        <v>57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5" t="s">
        <v>25</v>
      </c>
      <c r="B7" s="45"/>
      <c r="C7" s="45"/>
      <c r="D7" s="45"/>
      <c r="E7" s="45"/>
    </row>
    <row r="8" spans="1:5" ht="18" customHeight="1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26</v>
      </c>
      <c r="B9" s="50"/>
      <c r="C9" s="50"/>
      <c r="D9" s="50"/>
      <c r="E9" s="50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34.5" customHeight="1" x14ac:dyDescent="0.25">
      <c r="A11" s="50" t="s">
        <v>27</v>
      </c>
      <c r="B11" s="50"/>
      <c r="C11" s="50"/>
      <c r="D11" s="50"/>
      <c r="E11" s="50"/>
    </row>
    <row r="12" spans="1:5" ht="18" customHeight="1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44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8" ht="32.25" customHeight="1" x14ac:dyDescent="0.25">
      <c r="A17" s="50" t="s">
        <v>17</v>
      </c>
      <c r="B17" s="50"/>
      <c r="C17" s="50"/>
      <c r="D17" s="50"/>
      <c r="E17" s="50"/>
    </row>
    <row r="18" spans="1:8" ht="60.75" customHeight="1" x14ac:dyDescent="0.25">
      <c r="A18" s="50" t="s">
        <v>28</v>
      </c>
      <c r="B18" s="50"/>
      <c r="C18" s="50"/>
      <c r="D18" s="50"/>
      <c r="E18" s="50"/>
    </row>
    <row r="19" spans="1:8" ht="27.75" customHeight="1" x14ac:dyDescent="0.25">
      <c r="A19" s="51" t="s">
        <v>29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248.7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7.99</v>
      </c>
      <c r="E22" s="8">
        <f>D22*F20*G20</f>
        <v>5961.3389999999999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3252.9960000000001</v>
      </c>
    </row>
    <row r="24" spans="1:8" x14ac:dyDescent="0.25">
      <c r="A24" s="7" t="s">
        <v>32</v>
      </c>
      <c r="B24" s="9" t="s">
        <v>58</v>
      </c>
      <c r="C24" s="3" t="s">
        <v>34</v>
      </c>
      <c r="D24" s="3"/>
      <c r="E24" s="8">
        <v>0</v>
      </c>
    </row>
    <row r="25" spans="1:8" x14ac:dyDescent="0.25">
      <c r="A25" s="7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9214.3349999999991</v>
      </c>
    </row>
    <row r="28" spans="1:8" ht="31.5" customHeight="1" x14ac:dyDescent="0.25">
      <c r="A28" s="57" t="s">
        <v>59</v>
      </c>
      <c r="B28" s="57"/>
      <c r="C28" s="57"/>
      <c r="D28" s="57"/>
      <c r="E28" s="57"/>
    </row>
    <row r="29" spans="1:8" ht="31.5" customHeight="1" x14ac:dyDescent="0.25">
      <c r="A29" s="50" t="s">
        <v>21</v>
      </c>
      <c r="B29" s="50"/>
      <c r="C29" s="50"/>
      <c r="D29" s="50"/>
      <c r="E29" s="50"/>
    </row>
    <row r="30" spans="1:8" x14ac:dyDescent="0.25">
      <c r="A30" s="50" t="s">
        <v>20</v>
      </c>
      <c r="B30" s="50"/>
      <c r="C30" s="50"/>
      <c r="D30" s="50"/>
      <c r="E30" s="50"/>
    </row>
    <row r="31" spans="1:8" ht="30.75" customHeight="1" x14ac:dyDescent="0.25">
      <c r="A31" s="50" t="s">
        <v>31</v>
      </c>
      <c r="B31" s="50"/>
      <c r="C31" s="50"/>
      <c r="D31" s="50"/>
      <c r="E31" s="50"/>
      <c r="F31" s="14"/>
      <c r="G31" s="14"/>
      <c r="H31" s="15"/>
    </row>
    <row r="32" spans="1:8" x14ac:dyDescent="0.25">
      <c r="A32" s="50" t="s">
        <v>18</v>
      </c>
      <c r="B32" s="50"/>
      <c r="C32" s="50"/>
      <c r="D32" s="50"/>
      <c r="E32" s="50"/>
    </row>
    <row r="33" spans="1:5" x14ac:dyDescent="0.25">
      <c r="A33" s="58" t="s">
        <v>5</v>
      </c>
      <c r="B33" s="58"/>
      <c r="C33" s="58"/>
      <c r="D33" s="58"/>
      <c r="E33" s="58"/>
    </row>
    <row r="34" spans="1:5" x14ac:dyDescent="0.25">
      <c r="A34" s="50" t="s">
        <v>18</v>
      </c>
      <c r="B34" s="50"/>
      <c r="C34" s="50"/>
      <c r="D34" s="50"/>
      <c r="E34" s="50"/>
    </row>
    <row r="35" spans="1:5" x14ac:dyDescent="0.25">
      <c r="A35" s="59" t="s">
        <v>45</v>
      </c>
      <c r="B35" s="59"/>
      <c r="C35" s="59"/>
      <c r="D35" s="59"/>
      <c r="E35" s="5"/>
    </row>
    <row r="36" spans="1:5" x14ac:dyDescent="0.25">
      <c r="B36" s="56" t="s">
        <v>19</v>
      </c>
      <c r="C36" s="56"/>
      <c r="D36" s="56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59" t="s">
        <v>30</v>
      </c>
      <c r="B38" s="59"/>
      <c r="C38" s="59"/>
      <c r="D38" s="59"/>
      <c r="E38" s="5"/>
    </row>
    <row r="39" spans="1:5" x14ac:dyDescent="0.25">
      <c r="B39" s="56" t="s">
        <v>19</v>
      </c>
      <c r="C39" s="56"/>
      <c r="D39" s="56"/>
      <c r="E39" s="6" t="s">
        <v>6</v>
      </c>
    </row>
    <row r="42" spans="1:5" x14ac:dyDescent="0.25">
      <c r="A42" s="18" t="s">
        <v>38</v>
      </c>
    </row>
    <row r="43" spans="1:5" x14ac:dyDescent="0.25">
      <c r="A43" s="14" t="s">
        <v>35</v>
      </c>
    </row>
    <row r="44" spans="1:5" ht="15.75" x14ac:dyDescent="0.25">
      <c r="A44" s="2" t="s">
        <v>41</v>
      </c>
      <c r="B44" s="41">
        <f>'1кв'!B51</f>
        <v>-647.00499999999738</v>
      </c>
    </row>
    <row r="45" spans="1:5" x14ac:dyDescent="0.25">
      <c r="A45" s="19" t="s">
        <v>46</v>
      </c>
      <c r="B45" s="16"/>
    </row>
    <row r="46" spans="1:5" x14ac:dyDescent="0.25">
      <c r="A46" s="2" t="s">
        <v>36</v>
      </c>
      <c r="B46" s="16">
        <v>12857.34</v>
      </c>
    </row>
    <row r="47" spans="1:5" ht="30" x14ac:dyDescent="0.25">
      <c r="A47" s="29" t="s">
        <v>37</v>
      </c>
      <c r="B47" s="16">
        <f>E26</f>
        <v>9214.3349999999991</v>
      </c>
    </row>
    <row r="48" spans="1:5" x14ac:dyDescent="0.25">
      <c r="A48" s="17" t="s">
        <v>40</v>
      </c>
      <c r="B48" s="20">
        <f>B44+B46-B47</f>
        <v>2996.0000000000036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2" zoomScaleSheetLayoutView="100" workbookViewId="0">
      <selection activeCell="A47" sqref="A47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60</v>
      </c>
      <c r="B3" s="49"/>
      <c r="C3" s="49"/>
      <c r="D3" s="49"/>
      <c r="E3" s="49"/>
    </row>
    <row r="4" spans="1:5" s="1" customFormat="1" ht="15.75" x14ac:dyDescent="0.25">
      <c r="A4" s="22" t="s">
        <v>13</v>
      </c>
      <c r="B4" s="4"/>
      <c r="C4" s="4"/>
      <c r="D4" s="28"/>
      <c r="E4" s="27" t="s">
        <v>61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5" t="s">
        <v>25</v>
      </c>
      <c r="B7" s="45"/>
      <c r="C7" s="45"/>
      <c r="D7" s="45"/>
      <c r="E7" s="45"/>
    </row>
    <row r="8" spans="1:5" ht="18" customHeight="1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26</v>
      </c>
      <c r="B9" s="50"/>
      <c r="C9" s="50"/>
      <c r="D9" s="50"/>
      <c r="E9" s="50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34.5" customHeight="1" x14ac:dyDescent="0.25">
      <c r="A11" s="50" t="s">
        <v>27</v>
      </c>
      <c r="B11" s="50"/>
      <c r="C11" s="50"/>
      <c r="D11" s="50"/>
      <c r="E11" s="50"/>
    </row>
    <row r="12" spans="1:5" ht="18" customHeight="1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44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8" ht="32.25" customHeight="1" x14ac:dyDescent="0.25">
      <c r="A17" s="50" t="s">
        <v>17</v>
      </c>
      <c r="B17" s="50"/>
      <c r="C17" s="50"/>
      <c r="D17" s="50"/>
      <c r="E17" s="50"/>
    </row>
    <row r="18" spans="1:8" ht="60.75" customHeight="1" x14ac:dyDescent="0.25">
      <c r="A18" s="50" t="s">
        <v>28</v>
      </c>
      <c r="B18" s="50"/>
      <c r="C18" s="50"/>
      <c r="D18" s="50"/>
      <c r="E18" s="50"/>
    </row>
    <row r="19" spans="1:8" ht="27.75" customHeight="1" x14ac:dyDescent="0.25">
      <c r="A19" s="51" t="s">
        <v>29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248.7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8.58</v>
      </c>
      <c r="E22" s="8">
        <f>D22*F20*G20</f>
        <v>6401.5380000000005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D23*F20*3</f>
        <v>3491.7479999999996</v>
      </c>
    </row>
    <row r="24" spans="1:8" x14ac:dyDescent="0.25">
      <c r="A24" s="7" t="s">
        <v>32</v>
      </c>
      <c r="B24" s="9" t="s">
        <v>62</v>
      </c>
      <c r="C24" s="3" t="s">
        <v>34</v>
      </c>
      <c r="D24" s="3"/>
      <c r="E24" s="8">
        <v>0</v>
      </c>
    </row>
    <row r="25" spans="1:8" x14ac:dyDescent="0.25">
      <c r="A25" s="7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9893.2860000000001</v>
      </c>
    </row>
    <row r="28" spans="1:8" ht="31.5" customHeight="1" x14ac:dyDescent="0.25">
      <c r="A28" s="57" t="s">
        <v>63</v>
      </c>
      <c r="B28" s="57"/>
      <c r="C28" s="57"/>
      <c r="D28" s="57"/>
      <c r="E28" s="57"/>
    </row>
    <row r="29" spans="1:8" ht="31.5" customHeight="1" x14ac:dyDescent="0.25">
      <c r="A29" s="50" t="s">
        <v>21</v>
      </c>
      <c r="B29" s="50"/>
      <c r="C29" s="50"/>
      <c r="D29" s="50"/>
      <c r="E29" s="50"/>
    </row>
    <row r="30" spans="1:8" x14ac:dyDescent="0.25">
      <c r="A30" s="50" t="s">
        <v>20</v>
      </c>
      <c r="B30" s="50"/>
      <c r="C30" s="50"/>
      <c r="D30" s="50"/>
      <c r="E30" s="50"/>
    </row>
    <row r="31" spans="1:8" ht="30.75" customHeight="1" x14ac:dyDescent="0.25">
      <c r="A31" s="50" t="s">
        <v>31</v>
      </c>
      <c r="B31" s="50"/>
      <c r="C31" s="50"/>
      <c r="D31" s="50"/>
      <c r="E31" s="50"/>
      <c r="F31" s="14"/>
      <c r="G31" s="14"/>
      <c r="H31" s="15"/>
    </row>
    <row r="32" spans="1:8" x14ac:dyDescent="0.25">
      <c r="A32" s="50" t="s">
        <v>18</v>
      </c>
      <c r="B32" s="50"/>
      <c r="C32" s="50"/>
      <c r="D32" s="50"/>
      <c r="E32" s="50"/>
    </row>
    <row r="33" spans="1:5" x14ac:dyDescent="0.25">
      <c r="A33" s="58" t="s">
        <v>5</v>
      </c>
      <c r="B33" s="58"/>
      <c r="C33" s="58"/>
      <c r="D33" s="58"/>
      <c r="E33" s="58"/>
    </row>
    <row r="34" spans="1:5" x14ac:dyDescent="0.25">
      <c r="A34" s="50" t="s">
        <v>18</v>
      </c>
      <c r="B34" s="50"/>
      <c r="C34" s="50"/>
      <c r="D34" s="50"/>
      <c r="E34" s="50"/>
    </row>
    <row r="35" spans="1:5" x14ac:dyDescent="0.25">
      <c r="A35" s="59" t="s">
        <v>45</v>
      </c>
      <c r="B35" s="59"/>
      <c r="C35" s="59"/>
      <c r="D35" s="59"/>
      <c r="E35" s="5"/>
    </row>
    <row r="36" spans="1:5" x14ac:dyDescent="0.25">
      <c r="B36" s="56" t="s">
        <v>19</v>
      </c>
      <c r="C36" s="56"/>
      <c r="D36" s="56"/>
      <c r="E36" s="6" t="s">
        <v>6</v>
      </c>
    </row>
    <row r="37" spans="1:5" x14ac:dyDescent="0.25">
      <c r="A37" s="39"/>
      <c r="B37" s="39"/>
      <c r="C37" s="39"/>
      <c r="D37" s="39"/>
      <c r="E37" s="39"/>
    </row>
    <row r="38" spans="1:5" x14ac:dyDescent="0.25">
      <c r="A38" s="59" t="s">
        <v>30</v>
      </c>
      <c r="B38" s="59"/>
      <c r="C38" s="59"/>
      <c r="D38" s="59"/>
      <c r="E38" s="5"/>
    </row>
    <row r="39" spans="1:5" x14ac:dyDescent="0.25">
      <c r="B39" s="56" t="s">
        <v>19</v>
      </c>
      <c r="C39" s="56"/>
      <c r="D39" s="56"/>
      <c r="E39" s="6" t="s">
        <v>6</v>
      </c>
    </row>
    <row r="42" spans="1:5" x14ac:dyDescent="0.25">
      <c r="A42" s="18" t="s">
        <v>38</v>
      </c>
    </row>
    <row r="43" spans="1:5" x14ac:dyDescent="0.25">
      <c r="A43" s="14" t="s">
        <v>35</v>
      </c>
    </row>
    <row r="44" spans="1:5" ht="15.75" x14ac:dyDescent="0.25">
      <c r="A44" s="2" t="s">
        <v>41</v>
      </c>
      <c r="B44" s="41">
        <f>'2кв'!B48</f>
        <v>2996.0000000000036</v>
      </c>
    </row>
    <row r="45" spans="1:5" x14ac:dyDescent="0.25">
      <c r="A45" s="2" t="s">
        <v>64</v>
      </c>
      <c r="B45" s="16"/>
    </row>
    <row r="46" spans="1:5" x14ac:dyDescent="0.25">
      <c r="A46" s="2" t="s">
        <v>65</v>
      </c>
      <c r="B46" s="16">
        <v>15354.71</v>
      </c>
    </row>
    <row r="47" spans="1:5" ht="30" x14ac:dyDescent="0.25">
      <c r="A47" s="38" t="s">
        <v>37</v>
      </c>
      <c r="B47" s="16">
        <f>E26</f>
        <v>9893.2860000000001</v>
      </c>
    </row>
    <row r="48" spans="1:5" x14ac:dyDescent="0.25">
      <c r="A48" s="17" t="s">
        <v>40</v>
      </c>
      <c r="B48" s="20">
        <f>B44+B46-B47</f>
        <v>8457.4240000000027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4" zoomScaleSheetLayoutView="100" workbookViewId="0">
      <selection activeCell="B47" sqref="B47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425781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8"/>
      <c r="C2" s="48"/>
      <c r="D2" s="48"/>
      <c r="E2" s="48"/>
    </row>
    <row r="3" spans="1:5" x14ac:dyDescent="0.25">
      <c r="A3" s="49" t="s">
        <v>89</v>
      </c>
      <c r="B3" s="49"/>
      <c r="C3" s="49"/>
      <c r="D3" s="49"/>
      <c r="E3" s="49"/>
    </row>
    <row r="4" spans="1:5" s="1" customFormat="1" ht="15.75" x14ac:dyDescent="0.25">
      <c r="A4" s="22" t="s">
        <v>13</v>
      </c>
      <c r="B4" s="4"/>
      <c r="C4" s="4"/>
      <c r="D4" s="28"/>
      <c r="E4" s="27" t="s">
        <v>90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5" t="s">
        <v>25</v>
      </c>
      <c r="B7" s="45"/>
      <c r="C7" s="45"/>
      <c r="D7" s="45"/>
      <c r="E7" s="45"/>
    </row>
    <row r="8" spans="1:5" ht="18" customHeight="1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26</v>
      </c>
      <c r="B9" s="50"/>
      <c r="C9" s="50"/>
      <c r="D9" s="50"/>
      <c r="E9" s="50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34.5" customHeight="1" x14ac:dyDescent="0.25">
      <c r="A11" s="50" t="s">
        <v>27</v>
      </c>
      <c r="B11" s="50"/>
      <c r="C11" s="50"/>
      <c r="D11" s="50"/>
      <c r="E11" s="50"/>
    </row>
    <row r="12" spans="1:5" ht="18" customHeight="1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44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8" ht="32.25" customHeight="1" x14ac:dyDescent="0.25">
      <c r="A17" s="50" t="s">
        <v>17</v>
      </c>
      <c r="B17" s="50"/>
      <c r="C17" s="50"/>
      <c r="D17" s="50"/>
      <c r="E17" s="50"/>
    </row>
    <row r="18" spans="1:8" ht="60.75" customHeight="1" x14ac:dyDescent="0.25">
      <c r="A18" s="50" t="s">
        <v>28</v>
      </c>
      <c r="B18" s="50"/>
      <c r="C18" s="50"/>
      <c r="D18" s="50"/>
      <c r="E18" s="50"/>
    </row>
    <row r="19" spans="1:8" ht="27.75" customHeight="1" x14ac:dyDescent="0.25">
      <c r="A19" s="51" t="s">
        <v>29</v>
      </c>
      <c r="B19" s="51"/>
      <c r="C19" s="51"/>
      <c r="D19" s="51"/>
      <c r="E19" s="51"/>
    </row>
    <row r="20" spans="1:8" x14ac:dyDescent="0.25">
      <c r="A20" s="51"/>
      <c r="B20" s="51"/>
      <c r="C20" s="51"/>
      <c r="D20" s="51"/>
      <c r="E20" s="51"/>
      <c r="F20" s="2">
        <v>248.7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8.58</v>
      </c>
      <c r="E22" s="8">
        <f>D22*F20*G20</f>
        <v>6401.5380000000005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4.68</v>
      </c>
      <c r="E23" s="8">
        <f>D23*F20*3</f>
        <v>3491.7479999999996</v>
      </c>
    </row>
    <row r="24" spans="1:8" x14ac:dyDescent="0.25">
      <c r="A24" s="7" t="s">
        <v>32</v>
      </c>
      <c r="B24" s="9" t="s">
        <v>91</v>
      </c>
      <c r="C24" s="3" t="s">
        <v>34</v>
      </c>
      <c r="D24" s="3"/>
      <c r="E24" s="8">
        <v>0</v>
      </c>
    </row>
    <row r="25" spans="1:8" x14ac:dyDescent="0.25">
      <c r="A25" s="7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9893.2860000000001</v>
      </c>
    </row>
    <row r="28" spans="1:8" ht="31.5" customHeight="1" x14ac:dyDescent="0.25">
      <c r="A28" s="57" t="s">
        <v>92</v>
      </c>
      <c r="B28" s="57"/>
      <c r="C28" s="57"/>
      <c r="D28" s="57"/>
      <c r="E28" s="57"/>
    </row>
    <row r="29" spans="1:8" ht="31.5" customHeight="1" x14ac:dyDescent="0.25">
      <c r="A29" s="50" t="s">
        <v>21</v>
      </c>
      <c r="B29" s="50"/>
      <c r="C29" s="50"/>
      <c r="D29" s="50"/>
      <c r="E29" s="50"/>
    </row>
    <row r="30" spans="1:8" x14ac:dyDescent="0.25">
      <c r="A30" s="50" t="s">
        <v>20</v>
      </c>
      <c r="B30" s="50"/>
      <c r="C30" s="50"/>
      <c r="D30" s="50"/>
      <c r="E30" s="50"/>
    </row>
    <row r="31" spans="1:8" ht="30.75" customHeight="1" x14ac:dyDescent="0.25">
      <c r="A31" s="50" t="s">
        <v>31</v>
      </c>
      <c r="B31" s="50"/>
      <c r="C31" s="50"/>
      <c r="D31" s="50"/>
      <c r="E31" s="50"/>
      <c r="F31" s="14"/>
      <c r="G31" s="14"/>
      <c r="H31" s="15"/>
    </row>
    <row r="32" spans="1:8" x14ac:dyDescent="0.25">
      <c r="A32" s="50" t="s">
        <v>18</v>
      </c>
      <c r="B32" s="50"/>
      <c r="C32" s="50"/>
      <c r="D32" s="50"/>
      <c r="E32" s="50"/>
    </row>
    <row r="33" spans="1:5" x14ac:dyDescent="0.25">
      <c r="A33" s="58" t="s">
        <v>5</v>
      </c>
      <c r="B33" s="58"/>
      <c r="C33" s="58"/>
      <c r="D33" s="58"/>
      <c r="E33" s="58"/>
    </row>
    <row r="34" spans="1:5" x14ac:dyDescent="0.25">
      <c r="A34" s="50" t="s">
        <v>18</v>
      </c>
      <c r="B34" s="50"/>
      <c r="C34" s="50"/>
      <c r="D34" s="50"/>
      <c r="E34" s="50"/>
    </row>
    <row r="35" spans="1:5" x14ac:dyDescent="0.25">
      <c r="A35" s="59" t="s">
        <v>45</v>
      </c>
      <c r="B35" s="59"/>
      <c r="C35" s="59"/>
      <c r="D35" s="59"/>
      <c r="E35" s="5"/>
    </row>
    <row r="36" spans="1:5" x14ac:dyDescent="0.25">
      <c r="B36" s="56" t="s">
        <v>19</v>
      </c>
      <c r="C36" s="56"/>
      <c r="D36" s="56"/>
      <c r="E36" s="6" t="s">
        <v>6</v>
      </c>
    </row>
    <row r="37" spans="1:5" x14ac:dyDescent="0.25">
      <c r="A37" s="43"/>
      <c r="B37" s="43"/>
      <c r="C37" s="43"/>
      <c r="D37" s="43"/>
      <c r="E37" s="43"/>
    </row>
    <row r="38" spans="1:5" x14ac:dyDescent="0.25">
      <c r="A38" s="59" t="s">
        <v>30</v>
      </c>
      <c r="B38" s="59"/>
      <c r="C38" s="59"/>
      <c r="D38" s="59"/>
      <c r="E38" s="5"/>
    </row>
    <row r="39" spans="1:5" x14ac:dyDescent="0.25">
      <c r="B39" s="56" t="s">
        <v>19</v>
      </c>
      <c r="C39" s="56"/>
      <c r="D39" s="56"/>
      <c r="E39" s="6" t="s">
        <v>6</v>
      </c>
    </row>
    <row r="42" spans="1:5" x14ac:dyDescent="0.25">
      <c r="A42" s="18" t="s">
        <v>38</v>
      </c>
    </row>
    <row r="43" spans="1:5" x14ac:dyDescent="0.25">
      <c r="A43" s="14" t="s">
        <v>35</v>
      </c>
    </row>
    <row r="44" spans="1:5" ht="15.75" x14ac:dyDescent="0.25">
      <c r="A44" s="2" t="s">
        <v>41</v>
      </c>
      <c r="B44" s="41">
        <f>'3кв'!B48</f>
        <v>8457.4240000000027</v>
      </c>
    </row>
    <row r="45" spans="1:5" x14ac:dyDescent="0.25">
      <c r="A45" s="2" t="s">
        <v>64</v>
      </c>
      <c r="B45" s="16"/>
    </row>
    <row r="46" spans="1:5" x14ac:dyDescent="0.25">
      <c r="A46" s="2" t="s">
        <v>65</v>
      </c>
      <c r="B46" s="16">
        <v>13038.06</v>
      </c>
    </row>
    <row r="47" spans="1:5" ht="30" x14ac:dyDescent="0.25">
      <c r="A47" s="42" t="s">
        <v>37</v>
      </c>
      <c r="B47" s="16">
        <f>E26</f>
        <v>9893.2860000000001</v>
      </c>
    </row>
    <row r="48" spans="1:5" x14ac:dyDescent="0.25">
      <c r="A48" s="17" t="s">
        <v>40</v>
      </c>
      <c r="B48" s="20">
        <f>B44+B46-B47</f>
        <v>11602.198000000004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4" zoomScaleSheetLayoutView="100" workbookViewId="0">
      <selection activeCell="C21" sqref="C21"/>
    </sheetView>
  </sheetViews>
  <sheetFormatPr defaultRowHeight="15.75" x14ac:dyDescent="0.25"/>
  <cols>
    <col min="1" max="1" width="10.5703125" style="62" customWidth="1"/>
    <col min="2" max="2" width="62.5703125" style="62" customWidth="1"/>
    <col min="3" max="3" width="15.28515625" style="62" customWidth="1"/>
    <col min="4" max="4" width="11.85546875" style="62" customWidth="1"/>
    <col min="5" max="5" width="14.7109375" style="62" customWidth="1"/>
    <col min="6" max="6" width="12.42578125" style="62" customWidth="1"/>
    <col min="7" max="7" width="12" style="62" customWidth="1"/>
    <col min="8" max="8" width="13.5703125" style="62" customWidth="1"/>
    <col min="9" max="16384" width="9.140625" style="62"/>
  </cols>
  <sheetData>
    <row r="1" spans="1:5" s="62" customFormat="1" x14ac:dyDescent="0.25">
      <c r="A1" s="60" t="s">
        <v>66</v>
      </c>
      <c r="B1" s="60"/>
      <c r="C1" s="60"/>
      <c r="D1" s="61"/>
    </row>
    <row r="2" spans="1:5" s="62" customFormat="1" x14ac:dyDescent="0.25">
      <c r="A2" s="63" t="s">
        <v>67</v>
      </c>
      <c r="B2" s="63"/>
      <c r="C2" s="63"/>
      <c r="D2" s="64"/>
    </row>
    <row r="3" spans="1:5" s="62" customFormat="1" x14ac:dyDescent="0.25">
      <c r="A3" s="63" t="s">
        <v>68</v>
      </c>
      <c r="B3" s="63"/>
      <c r="C3" s="63"/>
      <c r="D3" s="64"/>
    </row>
    <row r="4" spans="1:5" s="62" customFormat="1" x14ac:dyDescent="0.25">
      <c r="A4" s="60" t="s">
        <v>93</v>
      </c>
      <c r="B4" s="60"/>
      <c r="C4" s="60"/>
      <c r="D4" s="61"/>
    </row>
    <row r="5" spans="1:5" s="62" customFormat="1" x14ac:dyDescent="0.25">
      <c r="A5" s="65"/>
      <c r="B5" s="65"/>
      <c r="C5" s="65"/>
      <c r="D5" s="1"/>
    </row>
    <row r="6" spans="1:5" s="62" customFormat="1" x14ac:dyDescent="0.25">
      <c r="A6" s="64"/>
      <c r="B6" s="66" t="s">
        <v>69</v>
      </c>
      <c r="C6" s="67">
        <f>'1кв'!B47</f>
        <v>18998.3</v>
      </c>
      <c r="D6" s="68"/>
    </row>
    <row r="7" spans="1:5" s="62" customFormat="1" x14ac:dyDescent="0.25">
      <c r="A7" s="69" t="s">
        <v>70</v>
      </c>
      <c r="B7" s="66" t="s">
        <v>94</v>
      </c>
      <c r="C7" s="67"/>
      <c r="D7" s="68"/>
    </row>
    <row r="8" spans="1:5" s="62" customFormat="1" x14ac:dyDescent="0.25">
      <c r="B8" s="70" t="s">
        <v>71</v>
      </c>
      <c r="C8" s="71">
        <f>'1кв'!B49+'2кв'!B46+'3кв'!B46+'4кв'!B46</f>
        <v>49661.919999999998</v>
      </c>
      <c r="D8" s="72"/>
    </row>
    <row r="9" spans="1:5" s="62" customFormat="1" x14ac:dyDescent="0.25">
      <c r="A9" s="73"/>
      <c r="B9" s="70" t="s">
        <v>72</v>
      </c>
      <c r="C9" s="74">
        <f>SUM(C8:C8)</f>
        <v>49661.919999999998</v>
      </c>
      <c r="D9" s="68"/>
    </row>
    <row r="10" spans="1:5" s="62" customFormat="1" x14ac:dyDescent="0.25">
      <c r="A10" s="1"/>
      <c r="B10" s="75"/>
      <c r="C10" s="75"/>
      <c r="D10" s="76"/>
    </row>
    <row r="11" spans="1:5" s="62" customFormat="1" x14ac:dyDescent="0.25">
      <c r="A11" s="77" t="s">
        <v>73</v>
      </c>
      <c r="B11" s="78" t="s">
        <v>74</v>
      </c>
      <c r="C11" s="71">
        <f>'1кв'!E22+'2кв'!E22+'3кв'!E22+'4кв'!E22</f>
        <v>24725.754000000001</v>
      </c>
      <c r="D11" s="76"/>
    </row>
    <row r="12" spans="1:5" s="62" customFormat="1" x14ac:dyDescent="0.25">
      <c r="A12" s="77"/>
      <c r="B12" s="79" t="s">
        <v>39</v>
      </c>
      <c r="C12" s="71">
        <f>'1кв'!E23+'2кв'!E23+'3кв'!E23+'4кв'!E23</f>
        <v>13489.487999999999</v>
      </c>
      <c r="D12" s="76"/>
    </row>
    <row r="13" spans="1:5" s="62" customFormat="1" x14ac:dyDescent="0.25">
      <c r="A13" s="1"/>
      <c r="B13" s="79" t="s">
        <v>32</v>
      </c>
      <c r="C13" s="71">
        <f>'1кв'!E24+'2кв'!E24+'3кв'!E24+'4кв'!E24</f>
        <v>1539.16</v>
      </c>
      <c r="D13" s="76"/>
      <c r="E13" s="80"/>
    </row>
    <row r="14" spans="1:5" s="62" customFormat="1" x14ac:dyDescent="0.25">
      <c r="A14" s="77"/>
      <c r="B14" s="81" t="s">
        <v>95</v>
      </c>
      <c r="C14" s="71">
        <f>'1кв'!E27</f>
        <v>4161.12</v>
      </c>
      <c r="D14" s="76"/>
    </row>
    <row r="15" spans="1:5" s="62" customFormat="1" x14ac:dyDescent="0.25">
      <c r="A15" s="77"/>
      <c r="B15" s="82" t="s">
        <v>75</v>
      </c>
      <c r="C15" s="71">
        <f>SUM(C16:C19)</f>
        <v>13142.5</v>
      </c>
      <c r="D15" s="76"/>
    </row>
    <row r="16" spans="1:5" s="62" customFormat="1" x14ac:dyDescent="0.25">
      <c r="A16" s="77"/>
      <c r="B16" s="82" t="s">
        <v>76</v>
      </c>
      <c r="C16" s="71">
        <v>0</v>
      </c>
      <c r="D16" s="76"/>
    </row>
    <row r="17" spans="1:5" s="62" customFormat="1" ht="31.5" x14ac:dyDescent="0.25">
      <c r="A17" s="77"/>
      <c r="B17" s="82" t="s">
        <v>77</v>
      </c>
      <c r="C17" s="71">
        <f>'1кв'!E25</f>
        <v>142.5</v>
      </c>
      <c r="D17" s="76"/>
    </row>
    <row r="18" spans="1:5" s="62" customFormat="1" x14ac:dyDescent="0.25">
      <c r="A18" s="77"/>
      <c r="B18" s="82" t="s">
        <v>96</v>
      </c>
      <c r="C18" s="71">
        <f>'1кв'!E26</f>
        <v>13000</v>
      </c>
      <c r="D18" s="76"/>
    </row>
    <row r="19" spans="1:5" s="62" customFormat="1" x14ac:dyDescent="0.25">
      <c r="A19" s="77"/>
      <c r="B19" s="82"/>
      <c r="C19" s="71"/>
      <c r="D19" s="76"/>
    </row>
    <row r="20" spans="1:5" s="62" customFormat="1" x14ac:dyDescent="0.25">
      <c r="A20" s="1"/>
      <c r="B20" s="83" t="s">
        <v>78</v>
      </c>
      <c r="C20" s="74">
        <f>SUM(C11:C15)</f>
        <v>57058.022000000004</v>
      </c>
      <c r="D20" s="76"/>
      <c r="E20" s="80"/>
    </row>
    <row r="21" spans="1:5" s="62" customFormat="1" x14ac:dyDescent="0.25">
      <c r="A21" s="1"/>
      <c r="B21" s="83" t="s">
        <v>79</v>
      </c>
      <c r="C21" s="74">
        <f>C6+C9-C20</f>
        <v>11602.197999999997</v>
      </c>
      <c r="D21" s="76"/>
    </row>
    <row r="22" spans="1:5" s="62" customFormat="1" x14ac:dyDescent="0.25">
      <c r="A22" s="1"/>
      <c r="B22" s="69"/>
      <c r="C22" s="69"/>
      <c r="D22" s="76"/>
    </row>
    <row r="23" spans="1:5" s="62" customFormat="1" x14ac:dyDescent="0.25">
      <c r="A23" s="1"/>
      <c r="B23" s="84" t="s">
        <v>80</v>
      </c>
      <c r="C23" s="84"/>
      <c r="D23" s="76"/>
    </row>
    <row r="24" spans="1:5" s="62" customFormat="1" x14ac:dyDescent="0.25">
      <c r="A24" s="1"/>
      <c r="B24" s="84" t="s">
        <v>81</v>
      </c>
      <c r="C24" s="85">
        <v>4078.1</v>
      </c>
      <c r="D24" s="76"/>
    </row>
    <row r="25" spans="1:5" s="62" customFormat="1" x14ac:dyDescent="0.25">
      <c r="A25" s="1"/>
      <c r="B25" s="86" t="s">
        <v>82</v>
      </c>
      <c r="C25" s="87">
        <v>6389.62</v>
      </c>
      <c r="D25" s="76"/>
    </row>
    <row r="26" spans="1:5" s="62" customFormat="1" x14ac:dyDescent="0.25">
      <c r="A26" s="1"/>
      <c r="B26" s="84" t="s">
        <v>83</v>
      </c>
      <c r="C26" s="88">
        <f>C25-C24</f>
        <v>2311.52</v>
      </c>
      <c r="D26" s="76"/>
    </row>
    <row r="27" spans="1:5" s="62" customFormat="1" x14ac:dyDescent="0.25">
      <c r="A27" s="1"/>
      <c r="B27" s="69"/>
      <c r="C27" s="69"/>
      <c r="D27" s="76"/>
    </row>
    <row r="28" spans="1:5" s="62" customFormat="1" x14ac:dyDescent="0.25">
      <c r="A28" s="1"/>
      <c r="B28" s="69"/>
      <c r="C28" s="69"/>
      <c r="D28" s="76"/>
    </row>
    <row r="29" spans="1:5" s="62" customFormat="1" x14ac:dyDescent="0.25">
      <c r="A29" s="1"/>
      <c r="B29" s="69"/>
      <c r="C29" s="69"/>
      <c r="D29" s="76"/>
    </row>
    <row r="30" spans="1:5" s="62" customFormat="1" x14ac:dyDescent="0.25">
      <c r="A30" s="1"/>
      <c r="B30" s="69"/>
      <c r="C30" s="69"/>
      <c r="D30" s="76"/>
    </row>
    <row r="31" spans="1:5" s="62" customFormat="1" x14ac:dyDescent="0.25">
      <c r="A31" s="1" t="s">
        <v>84</v>
      </c>
      <c r="B31" s="69" t="s">
        <v>85</v>
      </c>
      <c r="C31" s="69"/>
      <c r="D31" s="76"/>
    </row>
    <row r="32" spans="1:5" s="62" customFormat="1" x14ac:dyDescent="0.25">
      <c r="A32" s="1"/>
      <c r="B32" s="69" t="s">
        <v>86</v>
      </c>
      <c r="C32" s="69"/>
      <c r="D32" s="76"/>
    </row>
    <row r="33" spans="1:4" s="62" customFormat="1" x14ac:dyDescent="0.25">
      <c r="A33" s="1"/>
      <c r="B33" s="69" t="s">
        <v>87</v>
      </c>
      <c r="C33" s="69"/>
      <c r="D33" s="76"/>
    </row>
    <row r="34" spans="1:4" s="62" customFormat="1" x14ac:dyDescent="0.25">
      <c r="A34" s="1"/>
      <c r="B34" s="69"/>
      <c r="C34" s="69"/>
      <c r="D34" s="76"/>
    </row>
    <row r="35" spans="1:4" s="62" customFormat="1" x14ac:dyDescent="0.25">
      <c r="A35" s="1"/>
      <c r="B35" s="69"/>
      <c r="C35" s="69"/>
      <c r="D35" s="76"/>
    </row>
    <row r="36" spans="1:4" s="62" customFormat="1" x14ac:dyDescent="0.25">
      <c r="A36" s="1"/>
      <c r="B36" s="69" t="s">
        <v>88</v>
      </c>
      <c r="C36" s="69"/>
      <c r="D36" s="76"/>
    </row>
    <row r="37" spans="1:4" s="62" customFormat="1" x14ac:dyDescent="0.25">
      <c r="A37" s="1"/>
      <c r="B37" s="69"/>
      <c r="C37" s="69"/>
      <c r="D37" s="76"/>
    </row>
    <row r="38" spans="1:4" s="62" customFormat="1" x14ac:dyDescent="0.25">
      <c r="A38" s="1"/>
      <c r="B38" s="69"/>
      <c r="C38" s="69"/>
      <c r="D38" s="76"/>
    </row>
    <row r="39" spans="1:4" s="62" customFormat="1" x14ac:dyDescent="0.25">
      <c r="A39" s="1"/>
      <c r="B39" s="69"/>
      <c r="C39" s="69"/>
      <c r="D39" s="76"/>
    </row>
    <row r="40" spans="1:4" s="62" customFormat="1" x14ac:dyDescent="0.25">
      <c r="A40" s="1"/>
      <c r="B40" s="69"/>
      <c r="C40" s="69"/>
      <c r="D40" s="76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2025-02-26T08:46:52Z</dcterms:modified>
</cp:coreProperties>
</file>